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bcifs01\hmw_homes$\hmw_stollg\Desktop\"/>
    </mc:Choice>
  </mc:AlternateContent>
  <xr:revisionPtr revIDLastSave="0" documentId="13_ncr:1_{E53C8A77-CB6C-45C9-AA85-7F02712FE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il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D38" i="2"/>
  <c r="D48" i="2"/>
  <c r="E32" i="2"/>
  <c r="E33" i="2"/>
  <c r="B49" i="2" l="1"/>
  <c r="D49" i="2" s="1"/>
  <c r="B39" i="2"/>
  <c r="D39" i="2" s="1"/>
  <c r="D40" i="2" s="1"/>
  <c r="D43" i="2" l="1"/>
  <c r="D42" i="2"/>
  <c r="D50" i="2"/>
  <c r="E44" i="2" l="1"/>
  <c r="D53" i="2"/>
  <c r="D52" i="2"/>
  <c r="E54" i="2" l="1"/>
  <c r="E56" i="2" s="1"/>
</calcChain>
</file>

<file path=xl/sharedStrings.xml><?xml version="1.0" encoding="utf-8"?>
<sst xmlns="http://schemas.openxmlformats.org/spreadsheetml/2006/main" count="46" uniqueCount="41">
  <si>
    <t>Eigentümer:</t>
  </si>
  <si>
    <t>Adresse:</t>
  </si>
  <si>
    <t>Abrechnungsperiode</t>
  </si>
  <si>
    <t>Zähler</t>
  </si>
  <si>
    <t>Nr.</t>
  </si>
  <si>
    <t>Stand alt</t>
  </si>
  <si>
    <t>Stand neu</t>
  </si>
  <si>
    <t>Verbrauch</t>
  </si>
  <si>
    <t>Zähler 1</t>
  </si>
  <si>
    <t>Zähler 2</t>
  </si>
  <si>
    <t>Zähler 3</t>
  </si>
  <si>
    <t xml:space="preserve">Wassergebühren </t>
  </si>
  <si>
    <t>Wasserverbrauch</t>
  </si>
  <si>
    <t>-</t>
  </si>
  <si>
    <t>Abwassergebühren</t>
  </si>
  <si>
    <t>Grundgebühr</t>
  </si>
  <si>
    <r>
      <t>Rechnungsbetrag</t>
    </r>
    <r>
      <rPr>
        <sz val="10"/>
        <color theme="1"/>
        <rFont val="Arial"/>
        <family val="2"/>
      </rPr>
      <t xml:space="preserve"> Wasser- und Abwassergebühren</t>
    </r>
  </si>
  <si>
    <t>Bemerkungen:</t>
  </si>
  <si>
    <t>Mieter:</t>
  </si>
  <si>
    <t>PLZ und Ort:</t>
  </si>
  <si>
    <t>Wasser- und Abwassergebühren - Berechnung für Abrechnung mit Mieter</t>
  </si>
  <si>
    <t>Anzahl Monate</t>
  </si>
  <si>
    <t>Anzahl Wohnungen</t>
  </si>
  <si>
    <t>Anteil Grundgebühr AW*</t>
  </si>
  <si>
    <t xml:space="preserve">* AW = Abwasser / FW = Frischwasser </t>
  </si>
  <si>
    <t xml:space="preserve">Grundgebühr </t>
  </si>
  <si>
    <t>Zwischentotal Wassergebühren exkl. Mehrwertsteuer</t>
  </si>
  <si>
    <t>Abwasserverbrauch</t>
  </si>
  <si>
    <t>Zwischentotal Abwassergebühren exkl. Mehrwertsteuer</t>
  </si>
  <si>
    <t>Grundgebühr (pro Wohnung)</t>
  </si>
  <si>
    <t>Verbrauch (pro m3)</t>
  </si>
  <si>
    <t>Grundgebühr (pro Liegenschaft)</t>
  </si>
  <si>
    <t>Wasser-Tarif</t>
  </si>
  <si>
    <t>Abwasser-Tarif</t>
  </si>
  <si>
    <t>(ganzes Haus = 100%)</t>
  </si>
  <si>
    <t>Die dunkelgrauen Zellen sind zwingend auszufüllen, damit die Berechnung korrekt ist.</t>
  </si>
  <si>
    <t>(die verrechnet werden seit der letzten Abrechnung)</t>
  </si>
  <si>
    <t>01.10.2023 – 30.09.2024</t>
  </si>
  <si>
    <t>Mehrwertsteuer (2023)</t>
  </si>
  <si>
    <t>Mehrwertsteuer (ab 2024)</t>
  </si>
  <si>
    <r>
      <t xml:space="preserve">abzüglich Akontozahlung </t>
    </r>
    <r>
      <rPr>
        <b/>
        <sz val="9"/>
        <color theme="1"/>
        <rFont val="Arial"/>
        <family val="2"/>
      </rPr>
      <t>(inkl. Mehrwertsteuer)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</si>
</sst>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&quot;Fr.&quot;\ #,##0.00;&quot;CHF&quot;&quot;Fr.&quot;\ \-#,##0.00"/>
    <numFmt numFmtId="165" formatCode="#,##0\ &quot;m3&quot;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4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sz val="10"/>
      <color theme="1"/>
      <name val="Arial"/>
      <family val="2"/>
    </font>
    <font>
      <u val="double"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4" fontId="13" fillId="2" borderId="8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0" fontId="4" fillId="0" borderId="0" xfId="0" applyNumberFormat="1" applyFont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44" fontId="4" fillId="0" borderId="0" xfId="0" applyNumberFormat="1" applyFont="1" applyAlignment="1">
      <alignment horizontal="right" vertical="center"/>
    </xf>
    <xf numFmtId="44" fontId="4" fillId="0" borderId="1" xfId="0" applyNumberFormat="1" applyFont="1" applyBorder="1" applyAlignment="1">
      <alignment horizontal="right" vertical="center"/>
    </xf>
    <xf numFmtId="44" fontId="4" fillId="0" borderId="2" xfId="0" applyNumberFormat="1" applyFont="1" applyBorder="1" applyAlignment="1">
      <alignment horizontal="right" vertical="center"/>
    </xf>
    <xf numFmtId="44" fontId="0" fillId="0" borderId="0" xfId="0" applyNumberFormat="1" applyAlignment="1">
      <alignment horizontal="right"/>
    </xf>
    <xf numFmtId="44" fontId="7" fillId="0" borderId="3" xfId="0" applyNumberFormat="1" applyFont="1" applyBorder="1" applyAlignment="1">
      <alignment horizontal="right" vertical="center"/>
    </xf>
    <xf numFmtId="0" fontId="12" fillId="0" borderId="0" xfId="0" applyFont="1"/>
    <xf numFmtId="0" fontId="15" fillId="2" borderId="4" xfId="0" applyFont="1" applyFill="1" applyBorder="1" applyAlignment="1">
      <alignment horizontal="left" vertical="center"/>
    </xf>
    <xf numFmtId="0" fontId="14" fillId="2" borderId="5" xfId="0" applyFont="1" applyFill="1" applyBorder="1"/>
    <xf numFmtId="0" fontId="14" fillId="2" borderId="6" xfId="0" applyFont="1" applyFill="1" applyBorder="1" applyAlignment="1"/>
    <xf numFmtId="0" fontId="13" fillId="2" borderId="7" xfId="0" applyFont="1" applyFill="1" applyBorder="1" applyAlignment="1">
      <alignment horizontal="left" vertical="center"/>
    </xf>
    <xf numFmtId="0" fontId="14" fillId="2" borderId="0" xfId="0" applyFont="1" applyFill="1" applyBorder="1"/>
    <xf numFmtId="0" fontId="13" fillId="2" borderId="0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10" xfId="0" applyFont="1" applyFill="1" applyBorder="1"/>
    <xf numFmtId="44" fontId="13" fillId="2" borderId="8" xfId="0" applyNumberFormat="1" applyFont="1" applyFill="1" applyBorder="1" applyAlignment="1" applyProtection="1">
      <alignment horizontal="left" vertical="center"/>
      <protection locked="0"/>
    </xf>
    <xf numFmtId="44" fontId="13" fillId="2" borderId="11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9" fontId="7" fillId="3" borderId="0" xfId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44" fontId="4" fillId="3" borderId="1" xfId="0" applyNumberFormat="1" applyFont="1" applyFill="1" applyBorder="1" applyAlignment="1" applyProtection="1">
      <alignment horizontal="right" vertical="center"/>
      <protection locked="0"/>
    </xf>
    <xf numFmtId="0" fontId="17" fillId="3" borderId="12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tabSelected="1" view="pageLayout" zoomScaleNormal="100" workbookViewId="0">
      <selection activeCell="E48" sqref="E48"/>
    </sheetView>
  </sheetViews>
  <sheetFormatPr baseColWidth="10" defaultRowHeight="15" x14ac:dyDescent="0.25"/>
  <cols>
    <col min="1" max="1" width="18.28515625" customWidth="1"/>
    <col min="2" max="2" width="27.42578125" customWidth="1"/>
    <col min="3" max="3" width="10.5703125" customWidth="1"/>
    <col min="4" max="4" width="14.140625" customWidth="1"/>
    <col min="5" max="5" width="13.140625" customWidth="1"/>
  </cols>
  <sheetData>
    <row r="1" spans="1:6" x14ac:dyDescent="0.25">
      <c r="C1" s="33" t="s">
        <v>32</v>
      </c>
      <c r="D1" s="34"/>
      <c r="E1" s="35"/>
    </row>
    <row r="2" spans="1:6" x14ac:dyDescent="0.25">
      <c r="C2" s="36" t="s">
        <v>29</v>
      </c>
      <c r="D2" s="37"/>
      <c r="E2" s="42">
        <v>140</v>
      </c>
    </row>
    <row r="3" spans="1:6" x14ac:dyDescent="0.25">
      <c r="C3" s="36" t="s">
        <v>30</v>
      </c>
      <c r="D3" s="38"/>
      <c r="E3" s="42">
        <v>1.2</v>
      </c>
    </row>
    <row r="4" spans="1:6" x14ac:dyDescent="0.25">
      <c r="C4" s="39" t="s">
        <v>33</v>
      </c>
      <c r="D4" s="38"/>
      <c r="E4" s="22"/>
    </row>
    <row r="5" spans="1:6" x14ac:dyDescent="0.25">
      <c r="A5" s="1"/>
      <c r="C5" s="36" t="s">
        <v>31</v>
      </c>
      <c r="D5" s="37"/>
      <c r="E5" s="42">
        <v>350</v>
      </c>
    </row>
    <row r="6" spans="1:6" ht="15.75" thickBot="1" x14ac:dyDescent="0.3">
      <c r="A6" s="1"/>
      <c r="C6" s="40" t="s">
        <v>30</v>
      </c>
      <c r="D6" s="41"/>
      <c r="E6" s="43">
        <v>1.5</v>
      </c>
    </row>
    <row r="7" spans="1:6" ht="15.75" thickBot="1" x14ac:dyDescent="0.3">
      <c r="A7" s="4"/>
      <c r="B7" s="9"/>
      <c r="C7" s="9"/>
      <c r="D7" s="9"/>
      <c r="E7" s="9"/>
      <c r="F7" s="9"/>
    </row>
    <row r="8" spans="1:6" ht="15.75" thickBot="1" x14ac:dyDescent="0.3">
      <c r="A8" s="52" t="s">
        <v>35</v>
      </c>
      <c r="B8" s="53"/>
      <c r="C8" s="53"/>
      <c r="D8" s="53"/>
      <c r="E8" s="54"/>
      <c r="F8" s="9"/>
    </row>
    <row r="9" spans="1:6" x14ac:dyDescent="0.25">
      <c r="A9" s="4"/>
      <c r="B9" s="9"/>
      <c r="C9" s="9"/>
      <c r="D9" s="9"/>
      <c r="E9" s="9"/>
      <c r="F9" s="9"/>
    </row>
    <row r="10" spans="1:6" x14ac:dyDescent="0.25">
      <c r="A10" s="3" t="s">
        <v>20</v>
      </c>
    </row>
    <row r="11" spans="1:6" x14ac:dyDescent="0.25">
      <c r="A11" s="4"/>
      <c r="B11" s="9"/>
      <c r="C11" s="9"/>
      <c r="D11" s="9"/>
      <c r="E11" s="9"/>
      <c r="F11" s="9"/>
    </row>
    <row r="12" spans="1:6" x14ac:dyDescent="0.25">
      <c r="A12" s="4" t="s">
        <v>0</v>
      </c>
      <c r="B12" s="44"/>
    </row>
    <row r="13" spans="1:6" ht="4.5" customHeight="1" x14ac:dyDescent="0.25">
      <c r="A13" s="7"/>
      <c r="B13" s="32"/>
      <c r="D13" s="9"/>
      <c r="E13" s="9"/>
      <c r="F13" s="9"/>
    </row>
    <row r="14" spans="1:6" x14ac:dyDescent="0.25">
      <c r="A14" s="4" t="s">
        <v>18</v>
      </c>
      <c r="B14" s="44"/>
    </row>
    <row r="15" spans="1:6" ht="4.5" customHeight="1" x14ac:dyDescent="0.25">
      <c r="A15" s="7"/>
      <c r="B15" s="32"/>
      <c r="D15" s="9"/>
      <c r="E15" s="9"/>
      <c r="F15" s="9"/>
    </row>
    <row r="16" spans="1:6" ht="15.75" customHeight="1" x14ac:dyDescent="0.25">
      <c r="A16" s="4" t="s">
        <v>1</v>
      </c>
      <c r="B16" s="44"/>
    </row>
    <row r="17" spans="1:6" ht="4.5" customHeight="1" x14ac:dyDescent="0.25">
      <c r="A17" s="7"/>
      <c r="B17" s="32"/>
      <c r="D17" s="9"/>
      <c r="E17" s="9"/>
      <c r="F17" s="9"/>
    </row>
    <row r="18" spans="1:6" x14ac:dyDescent="0.25">
      <c r="A18" s="4" t="s">
        <v>19</v>
      </c>
      <c r="B18" s="44"/>
    </row>
    <row r="19" spans="1:6" ht="4.5" customHeight="1" x14ac:dyDescent="0.25">
      <c r="A19" s="7"/>
      <c r="B19" s="32"/>
      <c r="D19" s="9"/>
      <c r="E19" s="9"/>
      <c r="F19" s="9"/>
    </row>
    <row r="20" spans="1:6" x14ac:dyDescent="0.25">
      <c r="A20" s="4" t="s">
        <v>2</v>
      </c>
      <c r="B20" s="45" t="s">
        <v>37</v>
      </c>
      <c r="C20" s="9"/>
      <c r="D20" s="9"/>
      <c r="E20" s="9"/>
      <c r="F20" s="9"/>
    </row>
    <row r="21" spans="1:6" ht="4.5" customHeight="1" x14ac:dyDescent="0.25">
      <c r="A21" s="7"/>
      <c r="B21" s="32"/>
      <c r="D21" s="9"/>
      <c r="E21" s="9"/>
      <c r="F21" s="9"/>
    </row>
    <row r="22" spans="1:6" x14ac:dyDescent="0.25">
      <c r="A22" s="4" t="s">
        <v>21</v>
      </c>
      <c r="B22" s="46"/>
      <c r="C22" s="23" t="s">
        <v>36</v>
      </c>
      <c r="D22" s="9"/>
      <c r="E22" s="9"/>
      <c r="F22" s="9"/>
    </row>
    <row r="23" spans="1:6" ht="4.5" customHeight="1" x14ac:dyDescent="0.25">
      <c r="A23" s="7"/>
      <c r="B23" s="32"/>
      <c r="D23" s="9"/>
      <c r="E23" s="9"/>
      <c r="F23" s="9"/>
    </row>
    <row r="24" spans="1:6" x14ac:dyDescent="0.25">
      <c r="A24" s="4" t="s">
        <v>22</v>
      </c>
      <c r="B24" s="46"/>
      <c r="C24" s="9"/>
      <c r="D24" s="9"/>
      <c r="E24" s="9"/>
      <c r="F24" s="9"/>
    </row>
    <row r="25" spans="1:6" ht="4.5" customHeight="1" x14ac:dyDescent="0.25">
      <c r="A25" s="7"/>
      <c r="B25" s="32"/>
      <c r="D25" s="9"/>
      <c r="E25" s="9"/>
      <c r="F25" s="9"/>
    </row>
    <row r="26" spans="1:6" x14ac:dyDescent="0.25">
      <c r="A26" s="4" t="s">
        <v>23</v>
      </c>
      <c r="B26" s="47">
        <v>1</v>
      </c>
      <c r="C26" s="23" t="s">
        <v>34</v>
      </c>
      <c r="D26" s="9"/>
      <c r="E26" s="9"/>
      <c r="F26" s="9"/>
    </row>
    <row r="27" spans="1:6" ht="4.5" customHeight="1" x14ac:dyDescent="0.25">
      <c r="A27" s="7"/>
      <c r="B27" s="32"/>
      <c r="D27" s="9"/>
      <c r="E27" s="9"/>
      <c r="F27" s="9"/>
    </row>
    <row r="28" spans="1:6" x14ac:dyDescent="0.25">
      <c r="A28" s="4" t="s">
        <v>17</v>
      </c>
      <c r="B28" s="48"/>
      <c r="C28" s="9"/>
      <c r="D28" s="9"/>
      <c r="E28" s="9"/>
      <c r="F28" s="9"/>
    </row>
    <row r="29" spans="1:6" x14ac:dyDescent="0.25">
      <c r="A29" s="4"/>
      <c r="B29" s="4"/>
      <c r="C29" s="9"/>
      <c r="D29" s="9"/>
      <c r="E29" s="9"/>
      <c r="F29" s="9"/>
    </row>
    <row r="30" spans="1:6" x14ac:dyDescent="0.25">
      <c r="A30" s="10" t="s">
        <v>3</v>
      </c>
      <c r="B30" s="10" t="s">
        <v>4</v>
      </c>
      <c r="C30" s="16" t="s">
        <v>5</v>
      </c>
      <c r="D30" s="16" t="s">
        <v>6</v>
      </c>
      <c r="E30" s="16" t="s">
        <v>7</v>
      </c>
    </row>
    <row r="31" spans="1:6" x14ac:dyDescent="0.25">
      <c r="A31" s="4" t="s">
        <v>8</v>
      </c>
      <c r="B31" s="49"/>
      <c r="C31" s="50"/>
      <c r="D31" s="50"/>
      <c r="E31" s="21">
        <f>IF(D31&gt;0,D31-C31,0)</f>
        <v>0</v>
      </c>
    </row>
    <row r="32" spans="1:6" x14ac:dyDescent="0.25">
      <c r="A32" s="4" t="s">
        <v>9</v>
      </c>
      <c r="B32" s="49"/>
      <c r="C32" s="50"/>
      <c r="D32" s="50"/>
      <c r="E32" s="21">
        <f t="shared" ref="E31:E33" si="0">IF(D32&gt;0,D32-C32,0)</f>
        <v>0</v>
      </c>
    </row>
    <row r="33" spans="1:6" x14ac:dyDescent="0.25">
      <c r="A33" s="4" t="s">
        <v>10</v>
      </c>
      <c r="B33" s="49"/>
      <c r="C33" s="50"/>
      <c r="D33" s="50"/>
      <c r="E33" s="21">
        <f t="shared" si="0"/>
        <v>0</v>
      </c>
    </row>
    <row r="34" spans="1:6" x14ac:dyDescent="0.25">
      <c r="A34" s="4"/>
    </row>
    <row r="35" spans="1:6" x14ac:dyDescent="0.25">
      <c r="A35" s="4"/>
    </row>
    <row r="36" spans="1:6" x14ac:dyDescent="0.25">
      <c r="A36" s="12" t="s">
        <v>11</v>
      </c>
      <c r="B36" s="11"/>
      <c r="C36" s="11"/>
      <c r="D36" s="11"/>
      <c r="E36" s="13"/>
    </row>
    <row r="37" spans="1:6" ht="4.5" customHeight="1" x14ac:dyDescent="0.25">
      <c r="A37" s="7"/>
      <c r="D37" s="9"/>
      <c r="E37" s="9"/>
      <c r="F37" s="9"/>
    </row>
    <row r="38" spans="1:6" x14ac:dyDescent="0.25">
      <c r="A38" s="4" t="s">
        <v>25</v>
      </c>
      <c r="D38" s="27">
        <f>MROUND(E2*B24/12*B22,0.05)</f>
        <v>0</v>
      </c>
      <c r="E38" s="14"/>
    </row>
    <row r="39" spans="1:6" x14ac:dyDescent="0.25">
      <c r="A39" s="4" t="s">
        <v>12</v>
      </c>
      <c r="B39" s="25">
        <f>SUM(E31:E33)</f>
        <v>0</v>
      </c>
      <c r="D39" s="28">
        <f>B39*E3</f>
        <v>0</v>
      </c>
      <c r="E39" s="17"/>
    </row>
    <row r="40" spans="1:6" x14ac:dyDescent="0.25">
      <c r="A40" s="4" t="s">
        <v>26</v>
      </c>
      <c r="D40" s="29">
        <f>MROUND(SUM(D38:D39),0.05)</f>
        <v>0</v>
      </c>
      <c r="E40" s="17"/>
    </row>
    <row r="41" spans="1:6" ht="4.5" customHeight="1" x14ac:dyDescent="0.25">
      <c r="A41" s="7"/>
      <c r="D41" s="30"/>
      <c r="E41" s="18"/>
      <c r="F41" s="9"/>
    </row>
    <row r="42" spans="1:6" x14ac:dyDescent="0.25">
      <c r="A42" s="4" t="s">
        <v>38</v>
      </c>
      <c r="B42" s="24">
        <v>2.5000000000000001E-2</v>
      </c>
      <c r="D42" s="27" t="e">
        <f>D40/B22*3*B42</f>
        <v>#DIV/0!</v>
      </c>
      <c r="E42" s="18"/>
    </row>
    <row r="43" spans="1:6" x14ac:dyDescent="0.25">
      <c r="A43" s="4" t="s">
        <v>39</v>
      </c>
      <c r="B43" s="24">
        <v>2.5999999999999999E-2</v>
      </c>
      <c r="D43" s="27" t="e">
        <f>(D40-(D40/B22*3))*B43</f>
        <v>#DIV/0!</v>
      </c>
      <c r="E43" s="18"/>
    </row>
    <row r="44" spans="1:6" x14ac:dyDescent="0.25">
      <c r="A44" s="4" t="s">
        <v>40</v>
      </c>
      <c r="C44" s="14" t="s">
        <v>13</v>
      </c>
      <c r="D44" s="51"/>
      <c r="E44" s="28" t="e">
        <f>MROUND(D40+D42+D43-D44,0.05)</f>
        <v>#DIV/0!</v>
      </c>
      <c r="F44" s="6"/>
    </row>
    <row r="45" spans="1:6" x14ac:dyDescent="0.25">
      <c r="A45" s="5"/>
      <c r="C45" s="14"/>
      <c r="D45" s="20"/>
      <c r="E45" s="19"/>
      <c r="F45" s="6"/>
    </row>
    <row r="46" spans="1:6" x14ac:dyDescent="0.25">
      <c r="A46" s="12" t="s">
        <v>14</v>
      </c>
      <c r="B46" s="11"/>
      <c r="C46" s="11"/>
      <c r="D46" s="11"/>
      <c r="E46" s="13"/>
    </row>
    <row r="47" spans="1:6" ht="4.5" customHeight="1" x14ac:dyDescent="0.25">
      <c r="A47" s="7"/>
      <c r="D47" s="9"/>
      <c r="E47" s="9"/>
      <c r="F47" s="9"/>
    </row>
    <row r="48" spans="1:6" x14ac:dyDescent="0.25">
      <c r="A48" s="4" t="s">
        <v>15</v>
      </c>
      <c r="B48" s="15"/>
      <c r="D48" s="27">
        <f>MROUND(E5/1*B26/12*B22,0.05)</f>
        <v>0</v>
      </c>
      <c r="E48" s="14"/>
    </row>
    <row r="49" spans="1:6" x14ac:dyDescent="0.25">
      <c r="A49" s="4" t="s">
        <v>27</v>
      </c>
      <c r="B49" s="25">
        <f>SUM(E31:E33)</f>
        <v>0</v>
      </c>
      <c r="D49" s="27">
        <f>B49*E6</f>
        <v>0</v>
      </c>
      <c r="E49" s="17"/>
    </row>
    <row r="50" spans="1:6" x14ac:dyDescent="0.25">
      <c r="A50" s="4" t="s">
        <v>28</v>
      </c>
      <c r="D50" s="29">
        <f>MROUND(SUM(D48:D49),0.05)</f>
        <v>0</v>
      </c>
      <c r="E50" s="19"/>
    </row>
    <row r="51" spans="1:6" ht="4.5" customHeight="1" x14ac:dyDescent="0.25">
      <c r="A51" s="7"/>
      <c r="D51" s="30"/>
      <c r="E51" s="18"/>
      <c r="F51" s="9"/>
    </row>
    <row r="52" spans="1:6" x14ac:dyDescent="0.25">
      <c r="A52" s="4" t="s">
        <v>38</v>
      </c>
      <c r="B52" s="24">
        <v>7.6999999999999999E-2</v>
      </c>
      <c r="D52" s="27" t="e">
        <f>D50*B52/B22*3</f>
        <v>#DIV/0!</v>
      </c>
      <c r="E52" s="18"/>
    </row>
    <row r="53" spans="1:6" x14ac:dyDescent="0.25">
      <c r="A53" s="4" t="s">
        <v>39</v>
      </c>
      <c r="B53" s="24">
        <v>8.1000000000000003E-2</v>
      </c>
      <c r="D53" s="27" t="e">
        <f>(D50-(D50/B22*3))*B53</f>
        <v>#DIV/0!</v>
      </c>
      <c r="E53" s="18"/>
    </row>
    <row r="54" spans="1:6" x14ac:dyDescent="0.25">
      <c r="A54" s="21" t="s">
        <v>40</v>
      </c>
      <c r="C54" s="14" t="s">
        <v>13</v>
      </c>
      <c r="D54" s="51"/>
      <c r="E54" s="28" t="e">
        <f>MROUND(D50+D52+D53-D54,0.05)</f>
        <v>#DIV/0!</v>
      </c>
      <c r="F54" s="6"/>
    </row>
    <row r="55" spans="1:6" x14ac:dyDescent="0.25">
      <c r="A55" s="4"/>
      <c r="D55" s="18"/>
      <c r="E55" s="30"/>
    </row>
    <row r="56" spans="1:6" ht="15.75" thickBot="1" x14ac:dyDescent="0.3">
      <c r="A56" s="3" t="s">
        <v>16</v>
      </c>
      <c r="D56" s="18"/>
      <c r="E56" s="31" t="e">
        <f>E44+E54</f>
        <v>#DIV/0!</v>
      </c>
      <c r="F56" s="8"/>
    </row>
    <row r="57" spans="1:6" ht="15.75" thickTop="1" x14ac:dyDescent="0.25">
      <c r="A57" s="4"/>
    </row>
    <row r="58" spans="1:6" x14ac:dyDescent="0.25">
      <c r="A58" s="26" t="s">
        <v>24</v>
      </c>
    </row>
    <row r="59" spans="1:6" x14ac:dyDescent="0.25">
      <c r="A59" s="2"/>
    </row>
  </sheetData>
  <sheetProtection sheet="1" objects="1" scenarios="1"/>
  <mergeCells count="1">
    <mergeCell ref="A8:E8"/>
  </mergeCells>
  <pageMargins left="0.7" right="0.7" top="0.78740157499999996" bottom="0.78740157499999996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Detail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Stoll</dc:creator>
  <cp:lastModifiedBy>Stoll Gabriela</cp:lastModifiedBy>
  <cp:lastPrinted>2024-03-28T10:22:08Z</cp:lastPrinted>
  <dcterms:created xsi:type="dcterms:W3CDTF">2021-12-10T13:11:37Z</dcterms:created>
  <dcterms:modified xsi:type="dcterms:W3CDTF">2024-03-28T10:22:57Z</dcterms:modified>
</cp:coreProperties>
</file>